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  <sheet name="Hoja2" sheetId="2" r:id="rId2"/>
  </sheets>
  <definedNames>
    <definedName name="_xlnm.Print_Area" localSheetId="0">'Hoja1'!$A$1:$P$45</definedName>
    <definedName name="_xlnm.Print_Area" localSheetId="1">'Hoja2'!$A$1:$P$47</definedName>
  </definedNames>
  <calcPr fullCalcOnLoad="1"/>
</workbook>
</file>

<file path=xl/sharedStrings.xml><?xml version="1.0" encoding="utf-8"?>
<sst xmlns="http://schemas.openxmlformats.org/spreadsheetml/2006/main" count="98" uniqueCount="31">
  <si>
    <t>PRESUPUESTO INSTITUCIONAL - EJERCICIO FISCAL 2013</t>
  </si>
  <si>
    <t>(En Nuevos Soles)</t>
  </si>
  <si>
    <t>SECTOR: 10 EDUCACION</t>
  </si>
  <si>
    <t>PLIEGO: 518 UNIVERSIDAD NACIONAL AGRARIA LA MOLINA</t>
  </si>
  <si>
    <t>Presupuesto de Apertura</t>
  </si>
  <si>
    <t>Presupuesto Modificado</t>
  </si>
  <si>
    <t>Ejecución del Gasto</t>
  </si>
  <si>
    <t>GRUPO GENERICO DEL GASTO</t>
  </si>
  <si>
    <t>Recursos</t>
  </si>
  <si>
    <t>Rec. Direc.</t>
  </si>
  <si>
    <t>Donaciones y</t>
  </si>
  <si>
    <t>Total</t>
  </si>
  <si>
    <t xml:space="preserve">Recursos </t>
  </si>
  <si>
    <t>Oridinarios</t>
  </si>
  <si>
    <t>Recaudados</t>
  </si>
  <si>
    <t>Determinados</t>
  </si>
  <si>
    <t>Transferencias</t>
  </si>
  <si>
    <t>Toda Fuente</t>
  </si>
  <si>
    <t>Ordinarios</t>
  </si>
  <si>
    <t>5. GASTOS CORRIENTES</t>
  </si>
  <si>
    <t xml:space="preserve">    2.1. Personal y Obligaciones Sociales</t>
  </si>
  <si>
    <t xml:space="preserve">    2.2. Pensiones y otras Prest. Sociales</t>
  </si>
  <si>
    <t xml:space="preserve">    2.3. Bienes y Servicios</t>
  </si>
  <si>
    <t xml:space="preserve">    2.4. Otros Gastos Corrientes</t>
  </si>
  <si>
    <t>6. GASTOS DE CAPITAL</t>
  </si>
  <si>
    <t xml:space="preserve">    2.6. Adquisición de Activos no financieros</t>
  </si>
  <si>
    <t xml:space="preserve">      5. Inversiones</t>
  </si>
  <si>
    <t xml:space="preserve">      7. Otros Gastos de Capital</t>
  </si>
  <si>
    <t>TOTAL</t>
  </si>
  <si>
    <t xml:space="preserve">Fuente: Oficina de Planificación - Unidad de Presupuesto </t>
  </si>
  <si>
    <t>PRESUPUESTO INSTITUCIONAL - EJERCICIO FISCAL 2014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</si>
</sst>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1" max="1" width="30.8515625" style="0" customWidth="1"/>
    <col min="2" max="3" width="10.57421875" style="0" customWidth="1"/>
    <col min="4" max="5" width="11.57421875" style="0" bestFit="1" customWidth="1"/>
    <col min="6" max="6" width="12.140625" style="0" customWidth="1"/>
    <col min="7" max="8" width="11.57421875" style="0" customWidth="1"/>
    <col min="9" max="10" width="11.57421875" style="0" bestFit="1" customWidth="1"/>
    <col min="11" max="11" width="11.57421875" style="0" customWidth="1"/>
    <col min="12" max="13" width="11.00390625" style="0" customWidth="1"/>
    <col min="14" max="15" width="11.57421875" style="0" bestFit="1" customWidth="1"/>
    <col min="16" max="16" width="11.7109375" style="0" customWidth="1"/>
  </cols>
  <sheetData>
    <row r="2" spans="1:16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">
      <c r="A4" s="1" t="s">
        <v>2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.75" thickBot="1">
      <c r="A5" s="1" t="s">
        <v>3</v>
      </c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24.75" customHeight="1" thickBot="1">
      <c r="A6" s="4"/>
      <c r="B6" s="54" t="s">
        <v>4</v>
      </c>
      <c r="C6" s="55"/>
      <c r="D6" s="55"/>
      <c r="E6" s="55"/>
      <c r="F6" s="56"/>
      <c r="G6" s="54" t="s">
        <v>5</v>
      </c>
      <c r="H6" s="55"/>
      <c r="I6" s="55"/>
      <c r="J6" s="55"/>
      <c r="K6" s="56"/>
      <c r="L6" s="54" t="s">
        <v>6</v>
      </c>
      <c r="M6" s="55"/>
      <c r="N6" s="55"/>
      <c r="O6" s="55"/>
      <c r="P6" s="56"/>
    </row>
    <row r="7" spans="1:16" ht="24.75" customHeight="1">
      <c r="A7" s="5" t="s">
        <v>7</v>
      </c>
      <c r="B7" s="6" t="s">
        <v>8</v>
      </c>
      <c r="C7" s="7" t="s">
        <v>9</v>
      </c>
      <c r="D7" s="8" t="s">
        <v>8</v>
      </c>
      <c r="E7" s="9" t="s">
        <v>10</v>
      </c>
      <c r="F7" s="10" t="s">
        <v>11</v>
      </c>
      <c r="G7" s="11" t="s">
        <v>8</v>
      </c>
      <c r="H7" s="7" t="s">
        <v>9</v>
      </c>
      <c r="I7" s="7" t="s">
        <v>12</v>
      </c>
      <c r="J7" s="12" t="s">
        <v>10</v>
      </c>
      <c r="K7" s="10" t="s">
        <v>11</v>
      </c>
      <c r="L7" s="11" t="s">
        <v>8</v>
      </c>
      <c r="M7" s="7" t="s">
        <v>9</v>
      </c>
      <c r="N7" s="7" t="s">
        <v>8</v>
      </c>
      <c r="O7" s="13" t="s">
        <v>10</v>
      </c>
      <c r="P7" s="10" t="s">
        <v>11</v>
      </c>
    </row>
    <row r="8" spans="1:16" ht="24.75" customHeight="1" thickBot="1">
      <c r="A8" s="14"/>
      <c r="B8" s="15" t="s">
        <v>13</v>
      </c>
      <c r="C8" s="16" t="s">
        <v>14</v>
      </c>
      <c r="D8" s="16" t="s">
        <v>15</v>
      </c>
      <c r="E8" s="17" t="s">
        <v>16</v>
      </c>
      <c r="F8" s="18" t="s">
        <v>17</v>
      </c>
      <c r="G8" s="19" t="s">
        <v>18</v>
      </c>
      <c r="H8" s="16" t="s">
        <v>14</v>
      </c>
      <c r="I8" s="16" t="s">
        <v>15</v>
      </c>
      <c r="J8" s="17" t="s">
        <v>16</v>
      </c>
      <c r="K8" s="18" t="s">
        <v>17</v>
      </c>
      <c r="L8" s="19" t="s">
        <v>18</v>
      </c>
      <c r="M8" s="16" t="s">
        <v>14</v>
      </c>
      <c r="N8" s="16" t="s">
        <v>15</v>
      </c>
      <c r="O8" s="20" t="s">
        <v>16</v>
      </c>
      <c r="P8" s="18" t="s">
        <v>17</v>
      </c>
    </row>
    <row r="9" spans="1:16" ht="24.75" customHeight="1">
      <c r="A9" s="5" t="s">
        <v>19</v>
      </c>
      <c r="B9" s="21">
        <f>B11+B12+B13+B14</f>
        <v>63401463</v>
      </c>
      <c r="C9" s="22">
        <f>C11+C12+C13+C14</f>
        <v>16806895</v>
      </c>
      <c r="D9" s="22">
        <f>D11+D12+D13+D14</f>
        <v>0</v>
      </c>
      <c r="E9" s="23">
        <f>SUM(E11:E14)</f>
        <v>0</v>
      </c>
      <c r="F9" s="24">
        <f>SUM(B9:E9)</f>
        <v>80208358</v>
      </c>
      <c r="G9" s="21">
        <f>SUM(SUM(G11:G14))</f>
        <v>65367663</v>
      </c>
      <c r="H9" s="22">
        <f aca="true" t="shared" si="0" ref="H9:O9">H11+H12+H13+H14</f>
        <v>17928534</v>
      </c>
      <c r="I9" s="22">
        <f t="shared" si="0"/>
        <v>0</v>
      </c>
      <c r="J9" s="25">
        <f t="shared" si="0"/>
        <v>276755</v>
      </c>
      <c r="K9" s="26">
        <f t="shared" si="0"/>
        <v>83572952</v>
      </c>
      <c r="L9" s="27">
        <f t="shared" si="0"/>
        <v>63056027.980000004</v>
      </c>
      <c r="M9" s="22">
        <f t="shared" si="0"/>
        <v>13925547.570000002</v>
      </c>
      <c r="N9" s="22">
        <f t="shared" si="0"/>
        <v>0</v>
      </c>
      <c r="O9" s="22">
        <f t="shared" si="0"/>
        <v>209868.05</v>
      </c>
      <c r="P9" s="28">
        <f>SUM(L9:O9)</f>
        <v>77191443.60000001</v>
      </c>
    </row>
    <row r="10" spans="1:16" ht="24.75" customHeight="1">
      <c r="A10" s="29"/>
      <c r="B10" s="30"/>
      <c r="C10" s="31"/>
      <c r="D10" s="31"/>
      <c r="E10" s="32"/>
      <c r="F10" s="33"/>
      <c r="G10" s="34"/>
      <c r="H10" s="31"/>
      <c r="I10" s="31"/>
      <c r="J10" s="32"/>
      <c r="K10" s="26"/>
      <c r="L10" s="35"/>
      <c r="M10" s="31"/>
      <c r="N10" s="31"/>
      <c r="O10" s="32"/>
      <c r="P10" s="28"/>
    </row>
    <row r="11" spans="1:16" ht="24.75" customHeight="1">
      <c r="A11" s="29" t="s">
        <v>20</v>
      </c>
      <c r="B11" s="34">
        <v>39731531</v>
      </c>
      <c r="C11" s="31">
        <v>2394489</v>
      </c>
      <c r="D11" s="31">
        <v>0</v>
      </c>
      <c r="E11" s="32">
        <v>0</v>
      </c>
      <c r="F11" s="33">
        <f>SUM(B11:E11)</f>
        <v>42126020</v>
      </c>
      <c r="G11" s="34">
        <v>40967809</v>
      </c>
      <c r="H11" s="31">
        <v>2959478</v>
      </c>
      <c r="I11" s="31">
        <v>0</v>
      </c>
      <c r="J11" s="32">
        <v>0</v>
      </c>
      <c r="K11" s="34">
        <f>SUM(G11:J11)</f>
        <v>43927287</v>
      </c>
      <c r="L11" s="35">
        <v>40273187.17</v>
      </c>
      <c r="M11" s="31">
        <v>2784245.14</v>
      </c>
      <c r="N11" s="31">
        <v>0</v>
      </c>
      <c r="O11" s="32">
        <v>0</v>
      </c>
      <c r="P11" s="36">
        <f aca="true" t="shared" si="1" ref="P11:P18">SUM(L11:O11)</f>
        <v>43057432.31</v>
      </c>
    </row>
    <row r="12" spans="1:16" ht="24.75" customHeight="1">
      <c r="A12" s="29" t="s">
        <v>21</v>
      </c>
      <c r="B12" s="34">
        <v>15911367</v>
      </c>
      <c r="C12" s="31">
        <v>202200</v>
      </c>
      <c r="D12" s="31">
        <v>0</v>
      </c>
      <c r="E12" s="32">
        <v>0</v>
      </c>
      <c r="F12" s="33">
        <f>SUM(B12:E12)</f>
        <v>16113567</v>
      </c>
      <c r="G12" s="34">
        <v>16630367</v>
      </c>
      <c r="H12" s="31">
        <v>202200</v>
      </c>
      <c r="I12" s="31">
        <v>0</v>
      </c>
      <c r="J12" s="32">
        <v>0</v>
      </c>
      <c r="K12" s="34">
        <f>SUM(G12:J12)</f>
        <v>16832567</v>
      </c>
      <c r="L12" s="35">
        <v>15046568.49</v>
      </c>
      <c r="M12" s="31">
        <v>0</v>
      </c>
      <c r="N12" s="31">
        <v>0</v>
      </c>
      <c r="O12" s="32">
        <v>0</v>
      </c>
      <c r="P12" s="36">
        <f t="shared" si="1"/>
        <v>15046568.49</v>
      </c>
    </row>
    <row r="13" spans="1:16" ht="24.75" customHeight="1">
      <c r="A13" s="29" t="s">
        <v>22</v>
      </c>
      <c r="B13" s="34">
        <v>6678565</v>
      </c>
      <c r="C13" s="31">
        <v>13566967</v>
      </c>
      <c r="D13" s="31">
        <v>0</v>
      </c>
      <c r="E13" s="32">
        <v>0</v>
      </c>
      <c r="F13" s="33">
        <f>SUM(B13:E13)</f>
        <v>20245532</v>
      </c>
      <c r="G13" s="34">
        <v>6669595</v>
      </c>
      <c r="H13" s="31">
        <v>13658117</v>
      </c>
      <c r="I13" s="31">
        <v>0</v>
      </c>
      <c r="J13" s="32">
        <v>276755</v>
      </c>
      <c r="K13" s="34">
        <f>SUM(G13:J13)</f>
        <v>20604467</v>
      </c>
      <c r="L13" s="35">
        <v>6636380.47</v>
      </c>
      <c r="M13" s="31">
        <v>10152895.870000001</v>
      </c>
      <c r="N13" s="31">
        <v>0</v>
      </c>
      <c r="O13" s="32">
        <v>209868.05</v>
      </c>
      <c r="P13" s="36">
        <f t="shared" si="1"/>
        <v>16999144.39</v>
      </c>
    </row>
    <row r="14" spans="1:16" ht="24.75" customHeight="1">
      <c r="A14" s="29" t="s">
        <v>23</v>
      </c>
      <c r="B14" s="34">
        <v>1080000</v>
      </c>
      <c r="C14" s="31">
        <v>643239</v>
      </c>
      <c r="D14" s="31">
        <v>0</v>
      </c>
      <c r="E14" s="32">
        <v>0</v>
      </c>
      <c r="F14" s="33">
        <f>SUM(B14:E14)</f>
        <v>1723239</v>
      </c>
      <c r="G14" s="34">
        <v>1099892</v>
      </c>
      <c r="H14" s="31">
        <v>1108739</v>
      </c>
      <c r="I14" s="31">
        <v>0</v>
      </c>
      <c r="J14" s="32">
        <v>0</v>
      </c>
      <c r="K14" s="34">
        <f>SUM(G14:J14)</f>
        <v>2208631</v>
      </c>
      <c r="L14" s="35">
        <v>1099891.85</v>
      </c>
      <c r="M14" s="31">
        <v>988406.56</v>
      </c>
      <c r="N14" s="31">
        <v>0</v>
      </c>
      <c r="O14" s="32">
        <v>0</v>
      </c>
      <c r="P14" s="36">
        <f t="shared" si="1"/>
        <v>2088298.4100000001</v>
      </c>
    </row>
    <row r="15" spans="1:16" ht="24.75" customHeight="1">
      <c r="A15" s="29"/>
      <c r="B15" s="30"/>
      <c r="C15" s="31"/>
      <c r="D15" s="31"/>
      <c r="E15" s="32"/>
      <c r="F15" s="33"/>
      <c r="G15" s="30"/>
      <c r="H15" s="31"/>
      <c r="I15" s="31"/>
      <c r="J15" s="32"/>
      <c r="K15" s="26"/>
      <c r="L15" s="35"/>
      <c r="M15" s="31"/>
      <c r="N15" s="31"/>
      <c r="O15" s="32"/>
      <c r="P15" s="28"/>
    </row>
    <row r="16" spans="1:16" ht="24.75" customHeight="1">
      <c r="A16" s="5" t="s">
        <v>24</v>
      </c>
      <c r="B16" s="21">
        <f>B18</f>
        <v>19314000</v>
      </c>
      <c r="C16" s="37">
        <f>C18</f>
        <v>563105</v>
      </c>
      <c r="D16" s="37">
        <f>D18</f>
        <v>113617</v>
      </c>
      <c r="E16" s="23">
        <f>E18</f>
        <v>0</v>
      </c>
      <c r="F16" s="24">
        <f>SUM(B16:E16)</f>
        <v>19990722</v>
      </c>
      <c r="G16" s="21">
        <f>G18</f>
        <v>22737569</v>
      </c>
      <c r="H16" s="37">
        <f>H18</f>
        <v>563105</v>
      </c>
      <c r="I16" s="37">
        <f>I18+I19+I20</f>
        <v>113617</v>
      </c>
      <c r="J16" s="23">
        <f>J18</f>
        <v>13249</v>
      </c>
      <c r="K16" s="26">
        <f>SUM(G16:J16)</f>
        <v>23427540</v>
      </c>
      <c r="L16" s="27">
        <f>L18</f>
        <v>15550143.51</v>
      </c>
      <c r="M16" s="37">
        <f>M18</f>
        <v>470642.75</v>
      </c>
      <c r="N16" s="37">
        <f>N18</f>
        <v>7891.82</v>
      </c>
      <c r="O16" s="26">
        <f>O18</f>
        <v>10766.61</v>
      </c>
      <c r="P16" s="28">
        <f t="shared" si="1"/>
        <v>16039444.69</v>
      </c>
    </row>
    <row r="17" spans="1:16" ht="24.75" customHeight="1">
      <c r="A17" s="29"/>
      <c r="B17" s="30"/>
      <c r="C17" s="31"/>
      <c r="D17" s="31"/>
      <c r="E17" s="32"/>
      <c r="F17" s="33"/>
      <c r="G17" s="34"/>
      <c r="H17" s="31"/>
      <c r="I17" s="31"/>
      <c r="J17" s="32"/>
      <c r="K17" s="26"/>
      <c r="L17" s="35"/>
      <c r="M17" s="31"/>
      <c r="N17" s="31"/>
      <c r="O17" s="32"/>
      <c r="P17" s="28"/>
    </row>
    <row r="18" spans="1:16" ht="24.75" customHeight="1">
      <c r="A18" s="29" t="s">
        <v>25</v>
      </c>
      <c r="B18" s="30">
        <v>19314000</v>
      </c>
      <c r="C18" s="31">
        <v>563105</v>
      </c>
      <c r="D18" s="31">
        <v>113617</v>
      </c>
      <c r="E18" s="32">
        <v>0</v>
      </c>
      <c r="F18" s="33">
        <f>SUM(B18:D18)</f>
        <v>19990722</v>
      </c>
      <c r="G18" s="34">
        <v>22737569</v>
      </c>
      <c r="H18" s="31">
        <v>563105</v>
      </c>
      <c r="I18" s="31">
        <v>113617</v>
      </c>
      <c r="J18" s="32">
        <v>13249</v>
      </c>
      <c r="K18" s="34">
        <f>SUM(G18:J18)</f>
        <v>23427540</v>
      </c>
      <c r="L18" s="35">
        <v>15550143.51</v>
      </c>
      <c r="M18" s="31">
        <v>470642.75</v>
      </c>
      <c r="N18" s="31">
        <v>7891.82</v>
      </c>
      <c r="O18" s="32">
        <v>10766.61</v>
      </c>
      <c r="P18" s="36">
        <f t="shared" si="1"/>
        <v>16039444.69</v>
      </c>
    </row>
    <row r="19" spans="1:16" ht="24.75" customHeight="1">
      <c r="A19" s="29" t="s">
        <v>26</v>
      </c>
      <c r="B19" s="34">
        <v>0</v>
      </c>
      <c r="C19" s="31">
        <v>0</v>
      </c>
      <c r="D19" s="31">
        <v>0</v>
      </c>
      <c r="E19" s="32">
        <v>0</v>
      </c>
      <c r="F19" s="33">
        <v>0</v>
      </c>
      <c r="G19" s="34">
        <v>0</v>
      </c>
      <c r="H19" s="31">
        <v>0</v>
      </c>
      <c r="I19" s="31">
        <v>0</v>
      </c>
      <c r="J19" s="32">
        <v>0</v>
      </c>
      <c r="K19" s="34">
        <v>0</v>
      </c>
      <c r="L19" s="35">
        <v>0</v>
      </c>
      <c r="M19" s="31">
        <v>0</v>
      </c>
      <c r="N19" s="31">
        <v>0</v>
      </c>
      <c r="O19" s="32">
        <v>0</v>
      </c>
      <c r="P19" s="36">
        <v>0</v>
      </c>
    </row>
    <row r="20" spans="1:16" ht="24.75" customHeight="1">
      <c r="A20" s="29" t="s">
        <v>27</v>
      </c>
      <c r="B20" s="34">
        <v>0</v>
      </c>
      <c r="C20" s="31">
        <v>0</v>
      </c>
      <c r="D20" s="31">
        <v>0</v>
      </c>
      <c r="E20" s="32">
        <v>0</v>
      </c>
      <c r="F20" s="33">
        <v>0</v>
      </c>
      <c r="G20" s="34">
        <v>0</v>
      </c>
      <c r="H20" s="31">
        <v>0</v>
      </c>
      <c r="I20" s="31">
        <v>0</v>
      </c>
      <c r="J20" s="32">
        <v>0</v>
      </c>
      <c r="K20" s="34">
        <v>0</v>
      </c>
      <c r="L20" s="35">
        <v>0</v>
      </c>
      <c r="M20" s="31">
        <v>0</v>
      </c>
      <c r="N20" s="31">
        <v>0</v>
      </c>
      <c r="O20" s="32">
        <v>0</v>
      </c>
      <c r="P20" s="36">
        <v>0</v>
      </c>
    </row>
    <row r="21" spans="1:16" ht="24.75" customHeight="1" thickBot="1">
      <c r="A21" s="29"/>
      <c r="B21" s="34"/>
      <c r="C21" s="38"/>
      <c r="D21" s="38"/>
      <c r="E21" s="39"/>
      <c r="F21" s="40"/>
      <c r="G21" s="30"/>
      <c r="H21" s="38"/>
      <c r="I21" s="38"/>
      <c r="J21" s="39"/>
      <c r="K21" s="30"/>
      <c r="L21" s="35"/>
      <c r="M21" s="31"/>
      <c r="N21" s="31"/>
      <c r="O21" s="32"/>
      <c r="P21" s="36"/>
    </row>
    <row r="22" spans="1:16" ht="24.75" customHeight="1" thickBot="1">
      <c r="A22" s="41" t="s">
        <v>28</v>
      </c>
      <c r="B22" s="42">
        <f>+B9+B16</f>
        <v>82715463</v>
      </c>
      <c r="C22" s="43">
        <f>C16+C9</f>
        <v>17370000</v>
      </c>
      <c r="D22" s="43">
        <f>D16+D9</f>
        <v>113617</v>
      </c>
      <c r="E22" s="43">
        <f>E16+E9</f>
        <v>0</v>
      </c>
      <c r="F22" s="44">
        <f>F9+F16</f>
        <v>100199080</v>
      </c>
      <c r="G22" s="42">
        <f aca="true" t="shared" si="2" ref="G22:O22">G9+G16</f>
        <v>88105232</v>
      </c>
      <c r="H22" s="45">
        <f t="shared" si="2"/>
        <v>18491639</v>
      </c>
      <c r="I22" s="45">
        <f t="shared" si="2"/>
        <v>113617</v>
      </c>
      <c r="J22" s="45">
        <f t="shared" si="2"/>
        <v>290004</v>
      </c>
      <c r="K22" s="44">
        <f>K16+K9</f>
        <v>107000492</v>
      </c>
      <c r="L22" s="42">
        <f t="shared" si="2"/>
        <v>78606171.49000001</v>
      </c>
      <c r="M22" s="45">
        <f t="shared" si="2"/>
        <v>14396190.320000002</v>
      </c>
      <c r="N22" s="45">
        <f t="shared" si="2"/>
        <v>7891.82</v>
      </c>
      <c r="O22" s="45">
        <f t="shared" si="2"/>
        <v>220634.65999999997</v>
      </c>
      <c r="P22" s="44">
        <f>P9+P16</f>
        <v>93230888.29</v>
      </c>
    </row>
    <row r="23" spans="1:16" ht="15">
      <c r="A23" s="2" t="s">
        <v>29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</sheetData>
  <sheetProtection/>
  <mergeCells count="5">
    <mergeCell ref="A2:P2"/>
    <mergeCell ref="A3:P3"/>
    <mergeCell ref="B6:F6"/>
    <mergeCell ref="G6:K6"/>
    <mergeCell ref="L6:P6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G28" sqref="G28"/>
    </sheetView>
  </sheetViews>
  <sheetFormatPr defaultColWidth="11.421875" defaultRowHeight="15"/>
  <cols>
    <col min="1" max="1" width="30.421875" style="0" customWidth="1"/>
    <col min="2" max="3" width="11.421875" style="0" customWidth="1"/>
    <col min="4" max="5" width="11.57421875" style="0" bestFit="1" customWidth="1"/>
    <col min="6" max="6" width="11.421875" style="0" customWidth="1"/>
    <col min="7" max="8" width="11.28125" style="0" customWidth="1"/>
    <col min="9" max="9" width="11.57421875" style="0" bestFit="1" customWidth="1"/>
    <col min="10" max="10" width="12.28125" style="0" bestFit="1" customWidth="1"/>
    <col min="11" max="11" width="11.7109375" style="0" customWidth="1"/>
    <col min="12" max="13" width="11.421875" style="0" customWidth="1"/>
    <col min="14" max="14" width="11.57421875" style="0" bestFit="1" customWidth="1"/>
    <col min="15" max="15" width="12.28125" style="0" bestFit="1" customWidth="1"/>
    <col min="16" max="16" width="12.140625" style="0" customWidth="1"/>
  </cols>
  <sheetData>
    <row r="2" spans="1:16" ht="15.75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">
      <c r="A4" s="1" t="s">
        <v>2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.75" thickBot="1">
      <c r="A5" s="1" t="s">
        <v>3</v>
      </c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24" customHeight="1" thickBot="1">
      <c r="A6" s="4"/>
      <c r="B6" s="54" t="s">
        <v>4</v>
      </c>
      <c r="C6" s="55"/>
      <c r="D6" s="55"/>
      <c r="E6" s="55"/>
      <c r="F6" s="56"/>
      <c r="G6" s="54" t="s">
        <v>5</v>
      </c>
      <c r="H6" s="55"/>
      <c r="I6" s="55"/>
      <c r="J6" s="55"/>
      <c r="K6" s="56"/>
      <c r="L6" s="54" t="s">
        <v>6</v>
      </c>
      <c r="M6" s="55"/>
      <c r="N6" s="55"/>
      <c r="O6" s="55"/>
      <c r="P6" s="56"/>
    </row>
    <row r="7" spans="1:16" ht="24" customHeight="1">
      <c r="A7" s="5" t="s">
        <v>7</v>
      </c>
      <c r="B7" s="6" t="s">
        <v>8</v>
      </c>
      <c r="C7" s="7" t="s">
        <v>9</v>
      </c>
      <c r="D7" s="8" t="s">
        <v>8</v>
      </c>
      <c r="E7" s="9" t="s">
        <v>10</v>
      </c>
      <c r="F7" s="57" t="s">
        <v>11</v>
      </c>
      <c r="G7" s="11" t="s">
        <v>8</v>
      </c>
      <c r="H7" s="7" t="s">
        <v>9</v>
      </c>
      <c r="I7" s="7" t="s">
        <v>12</v>
      </c>
      <c r="J7" s="12" t="s">
        <v>10</v>
      </c>
      <c r="K7" s="57" t="s">
        <v>11</v>
      </c>
      <c r="L7" s="11" t="s">
        <v>8</v>
      </c>
      <c r="M7" s="7" t="s">
        <v>9</v>
      </c>
      <c r="N7" s="7" t="s">
        <v>8</v>
      </c>
      <c r="O7" s="12" t="s">
        <v>10</v>
      </c>
      <c r="P7" s="57" t="s">
        <v>11</v>
      </c>
    </row>
    <row r="8" spans="1:16" ht="24" customHeight="1" thickBot="1">
      <c r="A8" s="14"/>
      <c r="B8" s="15" t="s">
        <v>13</v>
      </c>
      <c r="C8" s="16" t="s">
        <v>14</v>
      </c>
      <c r="D8" s="16" t="s">
        <v>15</v>
      </c>
      <c r="E8" s="17" t="s">
        <v>16</v>
      </c>
      <c r="F8" s="58" t="s">
        <v>17</v>
      </c>
      <c r="G8" s="19" t="s">
        <v>18</v>
      </c>
      <c r="H8" s="16" t="s">
        <v>14</v>
      </c>
      <c r="I8" s="16" t="s">
        <v>15</v>
      </c>
      <c r="J8" s="17" t="s">
        <v>16</v>
      </c>
      <c r="K8" s="58" t="s">
        <v>17</v>
      </c>
      <c r="L8" s="19" t="s">
        <v>18</v>
      </c>
      <c r="M8" s="16" t="s">
        <v>14</v>
      </c>
      <c r="N8" s="16" t="s">
        <v>15</v>
      </c>
      <c r="O8" s="17" t="s">
        <v>16</v>
      </c>
      <c r="P8" s="58" t="s">
        <v>17</v>
      </c>
    </row>
    <row r="9" spans="1:16" ht="24" customHeight="1">
      <c r="A9" s="5" t="s">
        <v>19</v>
      </c>
      <c r="B9" s="21">
        <f>B11+B12+B13+B14</f>
        <v>66089000</v>
      </c>
      <c r="C9" s="22">
        <f>C11+C12+C13+C14</f>
        <v>12440585</v>
      </c>
      <c r="D9" s="22">
        <f>D11+D12+D13+D14</f>
        <v>0</v>
      </c>
      <c r="E9" s="23">
        <f>SUM(E11:E14)</f>
        <v>0</v>
      </c>
      <c r="F9" s="24">
        <f>SUM(B9:E9)</f>
        <v>78529585</v>
      </c>
      <c r="G9" s="21">
        <f>SUM(SUM(G11:G14))</f>
        <v>67403932</v>
      </c>
      <c r="H9" s="22">
        <f>H11+H12+H13+H14</f>
        <v>18228828</v>
      </c>
      <c r="I9" s="22">
        <f>I11+I12+I13+I14</f>
        <v>37228</v>
      </c>
      <c r="J9" s="25">
        <f>J11+J12+J13+J14</f>
        <v>3683106</v>
      </c>
      <c r="K9" s="26">
        <f>SUM(G9:J9)</f>
        <v>89353094</v>
      </c>
      <c r="L9" s="27">
        <f>L11+L12+L13+L14</f>
        <v>65336609.45</v>
      </c>
      <c r="M9" s="22">
        <f>M11+M12+M13+M14</f>
        <v>16698856.399999999</v>
      </c>
      <c r="N9" s="22">
        <f>N11+N12+N13+N14</f>
        <v>29963.86</v>
      </c>
      <c r="O9" s="22">
        <f>O11+O12+O13+O14</f>
        <v>1951383.04</v>
      </c>
      <c r="P9" s="28">
        <f>SUM(L9:O9)</f>
        <v>84016812.75</v>
      </c>
    </row>
    <row r="10" spans="1:16" ht="24" customHeight="1">
      <c r="A10" s="29"/>
      <c r="B10" s="30"/>
      <c r="C10" s="31"/>
      <c r="D10" s="31"/>
      <c r="E10" s="32"/>
      <c r="F10" s="33"/>
      <c r="G10" s="34"/>
      <c r="H10" s="31"/>
      <c r="I10" s="31"/>
      <c r="J10" s="32"/>
      <c r="K10" s="26"/>
      <c r="L10" s="35"/>
      <c r="M10" s="31"/>
      <c r="N10" s="31"/>
      <c r="O10" s="32"/>
      <c r="P10" s="28"/>
    </row>
    <row r="11" spans="1:16" ht="24" customHeight="1">
      <c r="A11" s="29" t="s">
        <v>20</v>
      </c>
      <c r="B11" s="46">
        <v>40979000</v>
      </c>
      <c r="C11" s="47">
        <v>2151905</v>
      </c>
      <c r="D11" s="47">
        <v>0</v>
      </c>
      <c r="E11" s="48">
        <v>0</v>
      </c>
      <c r="F11" s="49">
        <f>SUM(B11:E11)</f>
        <v>43130905</v>
      </c>
      <c r="G11" s="46">
        <v>41324200</v>
      </c>
      <c r="H11" s="47">
        <v>2820158</v>
      </c>
      <c r="I11" s="47">
        <v>0</v>
      </c>
      <c r="J11" s="48">
        <v>0</v>
      </c>
      <c r="K11" s="46">
        <f>SUM(G11:J11)</f>
        <v>44144358</v>
      </c>
      <c r="L11" s="50">
        <v>40893612</v>
      </c>
      <c r="M11" s="47">
        <v>2515014.51</v>
      </c>
      <c r="N11" s="47">
        <v>0</v>
      </c>
      <c r="O11" s="48">
        <v>0</v>
      </c>
      <c r="P11" s="51">
        <f aca="true" t="shared" si="0" ref="P11:P18">SUM(L11:O11)</f>
        <v>43408626.51</v>
      </c>
    </row>
    <row r="12" spans="1:16" ht="24" customHeight="1">
      <c r="A12" s="29" t="s">
        <v>21</v>
      </c>
      <c r="B12" s="46">
        <v>17350000</v>
      </c>
      <c r="C12" s="47">
        <v>202200</v>
      </c>
      <c r="D12" s="47">
        <v>0</v>
      </c>
      <c r="E12" s="48">
        <v>0</v>
      </c>
      <c r="F12" s="49">
        <f>SUM(B12:E12)</f>
        <v>17552200</v>
      </c>
      <c r="G12" s="46">
        <v>17707168</v>
      </c>
      <c r="H12" s="47">
        <v>202200</v>
      </c>
      <c r="I12" s="47">
        <v>0</v>
      </c>
      <c r="J12" s="48">
        <v>0</v>
      </c>
      <c r="K12" s="46">
        <f>SUM(G12:J12)</f>
        <v>17909368</v>
      </c>
      <c r="L12" s="50">
        <v>16125557.48</v>
      </c>
      <c r="M12" s="47">
        <v>0</v>
      </c>
      <c r="N12" s="47">
        <v>0</v>
      </c>
      <c r="O12" s="48">
        <v>0</v>
      </c>
      <c r="P12" s="51">
        <f t="shared" si="0"/>
        <v>16125557.48</v>
      </c>
    </row>
    <row r="13" spans="1:16" ht="24" customHeight="1">
      <c r="A13" s="29" t="s">
        <v>22</v>
      </c>
      <c r="B13" s="46">
        <v>6680000</v>
      </c>
      <c r="C13" s="47">
        <v>9488116</v>
      </c>
      <c r="D13" s="47">
        <v>0</v>
      </c>
      <c r="E13" s="48">
        <v>0</v>
      </c>
      <c r="F13" s="49">
        <f>SUM(B13:E13)</f>
        <v>16168116</v>
      </c>
      <c r="G13" s="46">
        <v>6767800</v>
      </c>
      <c r="H13" s="47">
        <v>11734970</v>
      </c>
      <c r="I13" s="47">
        <v>37228</v>
      </c>
      <c r="J13" s="48">
        <v>1236226</v>
      </c>
      <c r="K13" s="46">
        <f>SUM(G13:J13)</f>
        <v>19776224</v>
      </c>
      <c r="L13" s="50">
        <v>6714474.22</v>
      </c>
      <c r="M13" s="47">
        <v>10741628.6</v>
      </c>
      <c r="N13" s="47">
        <v>29963.86</v>
      </c>
      <c r="O13" s="48">
        <v>708437.08</v>
      </c>
      <c r="P13" s="51">
        <f t="shared" si="0"/>
        <v>18194503.759999998</v>
      </c>
    </row>
    <row r="14" spans="1:16" ht="24" customHeight="1">
      <c r="A14" s="29" t="s">
        <v>23</v>
      </c>
      <c r="B14" s="46">
        <v>1080000</v>
      </c>
      <c r="C14" s="47">
        <v>598364</v>
      </c>
      <c r="D14" s="47">
        <v>0</v>
      </c>
      <c r="E14" s="48">
        <v>0</v>
      </c>
      <c r="F14" s="49">
        <f>SUM(B14:E14)</f>
        <v>1678364</v>
      </c>
      <c r="G14" s="46">
        <v>1604764</v>
      </c>
      <c r="H14" s="47">
        <v>3471500</v>
      </c>
      <c r="I14" s="47">
        <v>0</v>
      </c>
      <c r="J14" s="48">
        <v>2446880</v>
      </c>
      <c r="K14" s="46">
        <f>SUM(G14:J14)</f>
        <v>7523144</v>
      </c>
      <c r="L14" s="50">
        <v>1602965.75</v>
      </c>
      <c r="M14" s="47">
        <v>3442213.29</v>
      </c>
      <c r="N14" s="47">
        <v>0</v>
      </c>
      <c r="O14" s="48">
        <v>1242945.96</v>
      </c>
      <c r="P14" s="51">
        <f t="shared" si="0"/>
        <v>6288125</v>
      </c>
    </row>
    <row r="15" spans="1:16" ht="24" customHeight="1">
      <c r="A15" s="29"/>
      <c r="B15" s="30"/>
      <c r="C15" s="31"/>
      <c r="D15" s="31"/>
      <c r="E15" s="32"/>
      <c r="F15" s="33"/>
      <c r="G15" s="30"/>
      <c r="H15" s="31"/>
      <c r="I15" s="31"/>
      <c r="J15" s="32"/>
      <c r="K15" s="26"/>
      <c r="L15" s="35"/>
      <c r="M15" s="31"/>
      <c r="N15" s="31"/>
      <c r="O15" s="32"/>
      <c r="P15" s="28"/>
    </row>
    <row r="16" spans="1:16" ht="24" customHeight="1">
      <c r="A16" s="5" t="s">
        <v>24</v>
      </c>
      <c r="B16" s="21">
        <f>B18</f>
        <v>22607775</v>
      </c>
      <c r="C16" s="37">
        <f>C18</f>
        <v>590415</v>
      </c>
      <c r="D16" s="37">
        <f>D18</f>
        <v>97496</v>
      </c>
      <c r="E16" s="23">
        <f>E18</f>
        <v>0</v>
      </c>
      <c r="F16" s="24">
        <f>SUM(B16:E16)</f>
        <v>23295686</v>
      </c>
      <c r="G16" s="21">
        <f>G18</f>
        <v>29382879</v>
      </c>
      <c r="H16" s="37">
        <f>H18</f>
        <v>6537510</v>
      </c>
      <c r="I16" s="37">
        <f>I18+I19+I20</f>
        <v>176358</v>
      </c>
      <c r="J16" s="23">
        <f>J18</f>
        <v>275283</v>
      </c>
      <c r="K16" s="26">
        <f>SUM(G16:J16)</f>
        <v>36372030</v>
      </c>
      <c r="L16" s="27">
        <f>L18</f>
        <v>29261136.32</v>
      </c>
      <c r="M16" s="37">
        <f>M18</f>
        <v>1671201.22</v>
      </c>
      <c r="N16" s="37">
        <f>N18</f>
        <v>156478.48</v>
      </c>
      <c r="O16" s="26">
        <f>O18</f>
        <v>267933.28</v>
      </c>
      <c r="P16" s="28">
        <f t="shared" si="0"/>
        <v>31356749.3</v>
      </c>
    </row>
    <row r="17" spans="1:16" ht="24" customHeight="1">
      <c r="A17" s="29"/>
      <c r="B17" s="30"/>
      <c r="C17" s="31"/>
      <c r="D17" s="31"/>
      <c r="E17" s="32"/>
      <c r="F17" s="33"/>
      <c r="G17" s="34"/>
      <c r="H17" s="31"/>
      <c r="I17" s="31"/>
      <c r="J17" s="32"/>
      <c r="K17" s="26"/>
      <c r="L17" s="35"/>
      <c r="M17" s="31"/>
      <c r="N17" s="31"/>
      <c r="O17" s="32"/>
      <c r="P17" s="28"/>
    </row>
    <row r="18" spans="1:16" ht="24" customHeight="1">
      <c r="A18" s="29" t="s">
        <v>25</v>
      </c>
      <c r="B18" s="52">
        <v>22607775</v>
      </c>
      <c r="C18" s="47">
        <v>590415</v>
      </c>
      <c r="D18" s="47">
        <v>97496</v>
      </c>
      <c r="E18" s="48">
        <v>0</v>
      </c>
      <c r="F18" s="49">
        <f>SUM(B18:E18)</f>
        <v>23295686</v>
      </c>
      <c r="G18" s="46">
        <v>29382879</v>
      </c>
      <c r="H18" s="47">
        <v>6537510</v>
      </c>
      <c r="I18" s="47">
        <v>176358</v>
      </c>
      <c r="J18" s="48">
        <v>275283</v>
      </c>
      <c r="K18" s="46">
        <f>SUM(G18:J18)</f>
        <v>36372030</v>
      </c>
      <c r="L18" s="50">
        <v>29261136.32</v>
      </c>
      <c r="M18" s="47">
        <v>1671201.22</v>
      </c>
      <c r="N18" s="47">
        <v>156478.48</v>
      </c>
      <c r="O18" s="48">
        <v>267933.28</v>
      </c>
      <c r="P18" s="51">
        <f t="shared" si="0"/>
        <v>31356749.3</v>
      </c>
    </row>
    <row r="19" spans="1:16" ht="24" customHeight="1">
      <c r="A19" s="29" t="s">
        <v>26</v>
      </c>
      <c r="B19" s="34">
        <v>0</v>
      </c>
      <c r="C19" s="31">
        <v>0</v>
      </c>
      <c r="D19" s="31">
        <v>0</v>
      </c>
      <c r="E19" s="32">
        <v>0</v>
      </c>
      <c r="F19" s="33">
        <v>0</v>
      </c>
      <c r="G19" s="34">
        <v>0</v>
      </c>
      <c r="H19" s="31">
        <v>0</v>
      </c>
      <c r="I19" s="31">
        <v>0</v>
      </c>
      <c r="J19" s="32">
        <v>0</v>
      </c>
      <c r="K19" s="34">
        <v>0</v>
      </c>
      <c r="L19" s="35">
        <v>0</v>
      </c>
      <c r="M19" s="31">
        <v>0</v>
      </c>
      <c r="N19" s="31">
        <v>0</v>
      </c>
      <c r="O19" s="32">
        <v>0</v>
      </c>
      <c r="P19" s="36">
        <v>0</v>
      </c>
    </row>
    <row r="20" spans="1:16" ht="24" customHeight="1">
      <c r="A20" s="29" t="s">
        <v>27</v>
      </c>
      <c r="B20" s="34">
        <v>0</v>
      </c>
      <c r="C20" s="31">
        <v>0</v>
      </c>
      <c r="D20" s="31">
        <v>0</v>
      </c>
      <c r="E20" s="32">
        <v>0</v>
      </c>
      <c r="F20" s="33">
        <v>0</v>
      </c>
      <c r="G20" s="34">
        <v>0</v>
      </c>
      <c r="H20" s="31">
        <v>0</v>
      </c>
      <c r="I20" s="31">
        <v>0</v>
      </c>
      <c r="J20" s="32">
        <v>0</v>
      </c>
      <c r="K20" s="34">
        <v>0</v>
      </c>
      <c r="L20" s="35">
        <v>0</v>
      </c>
      <c r="M20" s="31">
        <v>0</v>
      </c>
      <c r="N20" s="31">
        <v>0</v>
      </c>
      <c r="O20" s="32">
        <v>0</v>
      </c>
      <c r="P20" s="36">
        <v>0</v>
      </c>
    </row>
    <row r="21" spans="1:16" ht="24" customHeight="1" thickBot="1">
      <c r="A21" s="29"/>
      <c r="B21" s="34"/>
      <c r="C21" s="38"/>
      <c r="D21" s="38"/>
      <c r="E21" s="39"/>
      <c r="F21" s="40"/>
      <c r="G21" s="30"/>
      <c r="H21" s="38"/>
      <c r="I21" s="38"/>
      <c r="J21" s="39"/>
      <c r="K21" s="30"/>
      <c r="L21" s="35"/>
      <c r="M21" s="31"/>
      <c r="N21" s="31"/>
      <c r="O21" s="32"/>
      <c r="P21" s="36"/>
    </row>
    <row r="22" spans="1:16" ht="24" customHeight="1" thickBot="1">
      <c r="A22" s="41" t="s">
        <v>28</v>
      </c>
      <c r="B22" s="42">
        <f>+B9+B16</f>
        <v>88696775</v>
      </c>
      <c r="C22" s="43">
        <f>C16+C9</f>
        <v>13031000</v>
      </c>
      <c r="D22" s="43">
        <f>D16+D9</f>
        <v>97496</v>
      </c>
      <c r="E22" s="43">
        <f>E16+E9</f>
        <v>0</v>
      </c>
      <c r="F22" s="44">
        <f>F9+F16</f>
        <v>101825271</v>
      </c>
      <c r="G22" s="42">
        <f aca="true" t="shared" si="1" ref="G22:O22">G9+G16</f>
        <v>96786811</v>
      </c>
      <c r="H22" s="45">
        <f t="shared" si="1"/>
        <v>24766338</v>
      </c>
      <c r="I22" s="45">
        <f t="shared" si="1"/>
        <v>213586</v>
      </c>
      <c r="J22" s="45">
        <f t="shared" si="1"/>
        <v>3958389</v>
      </c>
      <c r="K22" s="44">
        <f t="shared" si="1"/>
        <v>125725124</v>
      </c>
      <c r="L22" s="42">
        <f t="shared" si="1"/>
        <v>94597745.77000001</v>
      </c>
      <c r="M22" s="45">
        <f t="shared" si="1"/>
        <v>18370057.619999997</v>
      </c>
      <c r="N22" s="45">
        <f t="shared" si="1"/>
        <v>186442.34000000003</v>
      </c>
      <c r="O22" s="45">
        <f t="shared" si="1"/>
        <v>2219316.3200000003</v>
      </c>
      <c r="P22" s="44">
        <f>P9+P16</f>
        <v>115373562.05</v>
      </c>
    </row>
    <row r="23" spans="1:16" ht="15">
      <c r="A23" s="2" t="s">
        <v>29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</sheetData>
  <sheetProtection/>
  <mergeCells count="5">
    <mergeCell ref="A2:P2"/>
    <mergeCell ref="A3:P3"/>
    <mergeCell ref="B6:F6"/>
    <mergeCell ref="G6:K6"/>
    <mergeCell ref="L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2015-10-26T16:47:11Z</cp:lastPrinted>
  <dcterms:created xsi:type="dcterms:W3CDTF">2015-10-21T16:38:59Z</dcterms:created>
  <dcterms:modified xsi:type="dcterms:W3CDTF">2015-10-26T20:37:49Z</dcterms:modified>
  <cp:category/>
  <cp:version/>
  <cp:contentType/>
  <cp:contentStatus/>
</cp:coreProperties>
</file>